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DF3BFCBD-5332-46A5-BB32-84C8B2FFE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1" l="1"/>
  <c r="T10" i="1"/>
  <c r="T6" i="1"/>
  <c r="T15" i="1"/>
  <c r="T13" i="1"/>
  <c r="T12" i="1"/>
  <c r="T11" i="1"/>
  <c r="T9" i="1"/>
  <c r="T8" i="1"/>
  <c r="T7" i="1"/>
  <c r="AC15" i="1" l="1"/>
  <c r="AC14" i="1"/>
  <c r="AC13" i="1"/>
  <c r="AC12" i="1"/>
  <c r="AC11" i="1"/>
  <c r="AC10" i="1"/>
  <c r="AC9" i="1"/>
  <c r="AC8" i="1"/>
  <c r="AC7" i="1"/>
  <c r="AC6" i="1"/>
  <c r="Z15" i="1"/>
  <c r="Z14" i="1"/>
  <c r="Z13" i="1"/>
  <c r="Z12" i="1"/>
  <c r="Z11" i="1"/>
  <c r="Z10" i="1"/>
  <c r="Z9" i="1"/>
  <c r="Z8" i="1"/>
  <c r="Z7" i="1"/>
  <c r="Z6" i="1"/>
  <c r="W15" i="1" l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6" i="1" l="1"/>
  <c r="AD6" i="1" s="1"/>
  <c r="AE6" i="1" s="1"/>
  <c r="AK2" i="1" l="1"/>
  <c r="AJ2" i="1"/>
  <c r="AH2" i="1"/>
  <c r="AI2" i="1"/>
  <c r="AG2" i="1"/>
  <c r="AL2" i="1"/>
  <c r="AK3" i="1" l="1"/>
  <c r="AL3" i="1"/>
  <c r="AG4" i="1" s="1"/>
  <c r="AG3" i="1"/>
  <c r="AI3" i="1"/>
  <c r="AH3" i="1"/>
  <c r="AJ3" i="1"/>
</calcChain>
</file>

<file path=xl/sharedStrings.xml><?xml version="1.0" encoding="utf-8"?>
<sst xmlns="http://schemas.openxmlformats.org/spreadsheetml/2006/main" count="87" uniqueCount="62">
  <si>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</si>
  <si>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</si>
  <si>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</si>
  <si>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</si>
  <si>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</si>
  <si>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</si>
  <si>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</si>
  <si>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</si>
  <si>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</si>
  <si>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</si>
  <si>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</si>
  <si>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</si>
  <si>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</si>
  <si>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</si>
  <si>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</si>
  <si>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</si>
  <si>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</si>
  <si>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</si>
  <si>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</si>
  <si>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</si>
  <si>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</si>
  <si>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</si>
  <si>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</si>
  <si>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</si>
  <si>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</si>
  <si>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</si>
  <si>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</si>
  <si>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</si>
  <si>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</si>
  <si>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</si>
  <si>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</si>
  <si>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</si>
  <si>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</si>
  <si>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</si>
  <si>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</si>
  <si>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</si>
  <si>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</si>
  <si>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</si>
  <si>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Katarina</t>
  </si>
  <si>
    <t>Milica</t>
  </si>
  <si>
    <t>Max 5</t>
  </si>
  <si>
    <t>Prez: Max.5</t>
  </si>
  <si>
    <t>Max. 10</t>
  </si>
  <si>
    <t>Tomović</t>
  </si>
  <si>
    <t>S</t>
  </si>
  <si>
    <t>Maida</t>
  </si>
  <si>
    <t>Sijarić</t>
  </si>
  <si>
    <t>Aleksandra</t>
  </si>
  <si>
    <t>Drašković</t>
  </si>
  <si>
    <t>Jovan</t>
  </si>
  <si>
    <t>Gojković</t>
  </si>
  <si>
    <t>Milan</t>
  </si>
  <si>
    <t>Babović</t>
  </si>
  <si>
    <t>Džajegzona</t>
  </si>
  <si>
    <t>Jelići</t>
  </si>
  <si>
    <t>Miloš</t>
  </si>
  <si>
    <t>Vidić</t>
  </si>
  <si>
    <t>Kokotović</t>
  </si>
  <si>
    <t>Andrijana</t>
  </si>
  <si>
    <t>Matejić</t>
  </si>
  <si>
    <t>Danijela</t>
  </si>
  <si>
    <t>Bušković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</si>
</sst>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9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6" xfId="0" applyFont="1" applyFill="1" applyBorder="1"/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2" fillId="2" borderId="48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7"/>
  <sheetViews>
    <sheetView tabSelected="1" workbookViewId="0">
      <selection activeCell="D1" sqref="D1:E104857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2"/>
  </cols>
  <sheetData>
    <row r="1" spans="1:38" s="1" customFormat="1" ht="16.5" thickTop="1" thickBot="1" x14ac:dyDescent="0.35">
      <c r="A1" s="32" t="s">
        <v>36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  <c r="AF1" s="44"/>
      <c r="AG1" s="45" t="s">
        <v>19</v>
      </c>
      <c r="AH1" s="45" t="s">
        <v>20</v>
      </c>
      <c r="AI1" s="45" t="s">
        <v>21</v>
      </c>
      <c r="AJ1" s="45" t="s">
        <v>22</v>
      </c>
      <c r="AK1" s="45" t="s">
        <v>23</v>
      </c>
      <c r="AL1" s="46" t="s">
        <v>24</v>
      </c>
    </row>
    <row r="2" spans="1:38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6" t="s">
        <v>30</v>
      </c>
      <c r="U2" s="77"/>
      <c r="V2" s="77"/>
      <c r="W2" s="78"/>
      <c r="X2" s="76" t="s">
        <v>31</v>
      </c>
      <c r="Y2" s="77"/>
      <c r="Z2" s="78"/>
      <c r="AA2" s="76" t="s">
        <v>32</v>
      </c>
      <c r="AB2" s="77"/>
      <c r="AC2" s="78"/>
      <c r="AD2" s="64"/>
      <c r="AE2" s="38"/>
      <c r="AF2" s="49" t="s">
        <v>25</v>
      </c>
      <c r="AG2" s="45">
        <f>COUNTIF(AE6:AE93, "A")</f>
        <v>0</v>
      </c>
      <c r="AH2" s="45">
        <f>COUNTIF(AE6:AE93, "B")</f>
        <v>0</v>
      </c>
      <c r="AI2" s="45">
        <f>COUNTIF(AE6:AE93, "C")</f>
        <v>0</v>
      </c>
      <c r="AJ2" s="45">
        <f>COUNTIF(AE6:AE93, "D")</f>
        <v>0</v>
      </c>
      <c r="AK2" s="45">
        <f>COUNTIF(AE6:AE93, "E")</f>
        <v>0</v>
      </c>
      <c r="AL2" s="46">
        <f>COUNTIF(AE6:AE93, "F")</f>
        <v>4</v>
      </c>
    </row>
    <row r="3" spans="1:38" s="1" customFormat="1" ht="16.5" customHeight="1" thickTop="1" thickBot="1" x14ac:dyDescent="0.3">
      <c r="A3" s="82" t="s">
        <v>0</v>
      </c>
      <c r="B3" s="4"/>
      <c r="C3" s="5"/>
      <c r="D3" s="8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9"/>
      <c r="U3" s="80"/>
      <c r="V3" s="80"/>
      <c r="W3" s="81"/>
      <c r="X3" s="79"/>
      <c r="Y3" s="80"/>
      <c r="Z3" s="81"/>
      <c r="AA3" s="79"/>
      <c r="AB3" s="80"/>
      <c r="AC3" s="81"/>
      <c r="AD3" s="62"/>
      <c r="AE3" s="7"/>
      <c r="AF3" s="49" t="s">
        <v>26</v>
      </c>
      <c r="AG3" s="47">
        <f>(AG2/SUM(AG2:AL2))*100</f>
        <v>0</v>
      </c>
      <c r="AH3" s="47">
        <f>(AH2/SUM(AF2:AL2))*100</f>
        <v>0</v>
      </c>
      <c r="AI3" s="47">
        <f>(AI2/SUM(AF2:AL2))*100</f>
        <v>0</v>
      </c>
      <c r="AJ3" s="47">
        <f>(AJ2/SUM(AF2:AL2))*100</f>
        <v>0</v>
      </c>
      <c r="AK3" s="47">
        <f>(AK2/SUM(AF2:AL2))*100</f>
        <v>0</v>
      </c>
      <c r="AL3" s="48">
        <f>(AL2/SUM(AF2:AL2))*100</f>
        <v>100</v>
      </c>
    </row>
    <row r="4" spans="1:38" s="51" customFormat="1" ht="18" customHeight="1" thickTop="1" thickBot="1" x14ac:dyDescent="0.3">
      <c r="A4" s="83"/>
      <c r="B4" s="88" t="s">
        <v>2</v>
      </c>
      <c r="C4" s="89"/>
      <c r="D4" s="86"/>
      <c r="E4" s="92" t="s">
        <v>14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" t="s">
        <v>37</v>
      </c>
      <c r="U4" s="50" t="s">
        <v>17</v>
      </c>
      <c r="V4" s="50" t="s">
        <v>18</v>
      </c>
      <c r="W4" s="50" t="s">
        <v>29</v>
      </c>
      <c r="X4" s="50" t="s">
        <v>33</v>
      </c>
      <c r="Y4" s="50" t="s">
        <v>34</v>
      </c>
      <c r="Z4" s="50" t="s">
        <v>29</v>
      </c>
      <c r="AA4" s="50" t="s">
        <v>33</v>
      </c>
      <c r="AB4" s="50" t="s">
        <v>34</v>
      </c>
      <c r="AC4" s="50" t="s">
        <v>29</v>
      </c>
      <c r="AD4" s="50" t="s">
        <v>29</v>
      </c>
      <c r="AE4" s="50" t="s">
        <v>28</v>
      </c>
      <c r="AF4" s="49" t="s">
        <v>27</v>
      </c>
      <c r="AG4" s="47">
        <f>100-AL3</f>
        <v>0</v>
      </c>
      <c r="AH4" s="45"/>
      <c r="AI4" s="45"/>
      <c r="AJ4" s="45"/>
      <c r="AK4" s="45"/>
      <c r="AL4" s="46"/>
    </row>
    <row r="5" spans="1:38" ht="28.5" thickTop="1" thickBot="1" x14ac:dyDescent="0.3">
      <c r="A5" s="84"/>
      <c r="B5" s="90"/>
      <c r="C5" s="91"/>
      <c r="D5" s="87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40</v>
      </c>
      <c r="S5" s="9" t="s">
        <v>41</v>
      </c>
      <c r="T5" s="9" t="s">
        <v>42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8" ht="16.5" thickTop="1" thickBot="1" x14ac:dyDescent="0.3">
      <c r="A6" s="17">
        <v>1</v>
      </c>
      <c r="B6" s="25">
        <v>28</v>
      </c>
      <c r="C6" s="11">
        <v>2021</v>
      </c>
      <c r="D6" s="12" t="s">
        <v>35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70"/>
      <c r="R6" s="16"/>
      <c r="S6" s="73">
        <v>4</v>
      </c>
      <c r="T6" s="15">
        <f>(ROUND(SUM(R6:S6),1))</f>
        <v>4</v>
      </c>
      <c r="U6" s="16">
        <v>27</v>
      </c>
      <c r="V6" s="16"/>
      <c r="W6" s="15">
        <f t="shared" ref="W6:W15" si="0">IF(V6&gt;0, SUM(T6:T6, V6), SUM(T6:U6))</f>
        <v>31</v>
      </c>
      <c r="X6" s="56"/>
      <c r="Y6" s="57"/>
      <c r="Z6" s="16">
        <f>IF(Y6&gt;0, Y6, X6)</f>
        <v>0</v>
      </c>
      <c r="AA6" s="56"/>
      <c r="AB6" s="57"/>
      <c r="AC6" s="63">
        <f>IF(AB6&gt;0, AB6, AA6)</f>
        <v>0</v>
      </c>
      <c r="AD6" s="15">
        <f>IF(AC6&gt;0,SUM(AC6,W6),SUM(Z6,W6))</f>
        <v>31</v>
      </c>
      <c r="AE6" s="15" t="str">
        <f>IF(AD6&gt;89,"A",IF(AD6&gt;79,"B",IF(AD6&gt;69,"C",IF(AD6&gt;59,"D",IF(AD6&gt;49,"E",IF(AD6=0,"Neakt.","F"))))))</f>
        <v>F</v>
      </c>
    </row>
    <row r="7" spans="1:38" ht="16.5" thickTop="1" thickBot="1" x14ac:dyDescent="0.3">
      <c r="A7" s="28">
        <v>2</v>
      </c>
      <c r="B7" s="26">
        <v>33</v>
      </c>
      <c r="C7" s="18">
        <v>2021</v>
      </c>
      <c r="D7" s="12" t="s">
        <v>35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71"/>
      <c r="R7" s="16"/>
      <c r="S7" s="74"/>
      <c r="T7" s="15">
        <f t="shared" ref="T7:T15" si="1">(ROUND(SUM(R7:S7),1))</f>
        <v>0</v>
      </c>
      <c r="U7" s="21"/>
      <c r="V7" s="21"/>
      <c r="W7" s="15">
        <f t="shared" si="0"/>
        <v>0</v>
      </c>
      <c r="X7" s="58"/>
      <c r="Y7" s="59"/>
      <c r="Z7" s="16">
        <f t="shared" ref="Z7:Z15" si="2">IF(Y7&gt;0, Y7, X7)</f>
        <v>0</v>
      </c>
      <c r="AA7" s="58"/>
      <c r="AB7" s="59"/>
      <c r="AC7" s="63">
        <f t="shared" ref="AC7:AC15" si="3">IF(AB7&gt;0, AB7, AA7)</f>
        <v>0</v>
      </c>
      <c r="AD7" s="65">
        <f t="shared" ref="AD7:AD15" si="4">IF(AC7&gt;0,SUM(AC7,W7),SUM(Z7,W7))</f>
        <v>0</v>
      </c>
      <c r="AE7" s="15" t="str">
        <f t="shared" ref="AE7:AE15" si="5">IF(AD7&gt;89,"A",IF(AD7&gt;79,"B",IF(AD7&gt;69,"C",IF(AD7&gt;59,"D",IF(AD7&gt;49,"E",IF(AD7=0,"Neakt.","F"))))))</f>
        <v>Neakt.</v>
      </c>
    </row>
    <row r="8" spans="1:38" ht="16.5" thickTop="1" thickBot="1" x14ac:dyDescent="0.3">
      <c r="A8" s="28">
        <v>3</v>
      </c>
      <c r="B8" s="26">
        <v>55</v>
      </c>
      <c r="C8" s="18">
        <v>2020</v>
      </c>
      <c r="D8" s="12" t="s">
        <v>35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71"/>
      <c r="R8" s="16"/>
      <c r="S8" s="74">
        <v>4</v>
      </c>
      <c r="T8" s="15">
        <f t="shared" si="1"/>
        <v>4</v>
      </c>
      <c r="U8" s="21"/>
      <c r="V8" s="21"/>
      <c r="W8" s="15">
        <f t="shared" si="0"/>
        <v>4</v>
      </c>
      <c r="X8" s="58"/>
      <c r="Y8" s="59"/>
      <c r="Z8" s="16">
        <f t="shared" si="2"/>
        <v>0</v>
      </c>
      <c r="AA8" s="58"/>
      <c r="AB8" s="59"/>
      <c r="AC8" s="63">
        <f t="shared" si="3"/>
        <v>0</v>
      </c>
      <c r="AD8" s="67">
        <f t="shared" si="4"/>
        <v>4</v>
      </c>
      <c r="AE8" s="15" t="str">
        <f t="shared" si="5"/>
        <v>F</v>
      </c>
    </row>
    <row r="9" spans="1:38" ht="16.5" thickTop="1" thickBot="1" x14ac:dyDescent="0.3">
      <c r="A9" s="28">
        <v>4</v>
      </c>
      <c r="B9" s="26">
        <v>61</v>
      </c>
      <c r="C9" s="18">
        <v>2020</v>
      </c>
      <c r="D9" s="12" t="s">
        <v>35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71"/>
      <c r="R9" s="16"/>
      <c r="S9" s="74">
        <v>4</v>
      </c>
      <c r="T9" s="15">
        <f t="shared" si="1"/>
        <v>4</v>
      </c>
      <c r="U9" s="21"/>
      <c r="V9" s="21"/>
      <c r="W9" s="15">
        <f t="shared" si="0"/>
        <v>4</v>
      </c>
      <c r="X9" s="58"/>
      <c r="Y9" s="59"/>
      <c r="Z9" s="16">
        <f t="shared" si="2"/>
        <v>0</v>
      </c>
      <c r="AA9" s="58"/>
      <c r="AB9" s="59"/>
      <c r="AC9" s="63">
        <f t="shared" si="3"/>
        <v>0</v>
      </c>
      <c r="AD9" s="65">
        <f t="shared" si="4"/>
        <v>4</v>
      </c>
      <c r="AE9" s="15" t="str">
        <f t="shared" si="5"/>
        <v>F</v>
      </c>
    </row>
    <row r="10" spans="1:38" ht="16.5" thickTop="1" thickBot="1" x14ac:dyDescent="0.3">
      <c r="A10" s="28">
        <v>5</v>
      </c>
      <c r="B10" s="26">
        <v>130</v>
      </c>
      <c r="C10" s="18">
        <v>2019</v>
      </c>
      <c r="D10" s="12" t="s">
        <v>35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71"/>
      <c r="R10" s="16"/>
      <c r="S10" s="74"/>
      <c r="T10" s="15">
        <f t="shared" si="1"/>
        <v>0</v>
      </c>
      <c r="U10" s="21"/>
      <c r="V10" s="21"/>
      <c r="W10" s="15">
        <f t="shared" si="0"/>
        <v>0</v>
      </c>
      <c r="X10" s="58"/>
      <c r="Y10" s="59"/>
      <c r="Z10" s="16">
        <f t="shared" si="2"/>
        <v>0</v>
      </c>
      <c r="AA10" s="58"/>
      <c r="AB10" s="59"/>
      <c r="AC10" s="63">
        <f t="shared" si="3"/>
        <v>0</v>
      </c>
      <c r="AD10" s="65">
        <f t="shared" si="4"/>
        <v>0</v>
      </c>
      <c r="AE10" s="15" t="str">
        <f t="shared" si="5"/>
        <v>Neakt.</v>
      </c>
    </row>
    <row r="11" spans="1:38" ht="16.5" thickTop="1" thickBot="1" x14ac:dyDescent="0.3">
      <c r="A11" s="17">
        <v>6</v>
      </c>
      <c r="B11" s="26">
        <v>131</v>
      </c>
      <c r="C11" s="18">
        <v>2019</v>
      </c>
      <c r="D11" s="12" t="s">
        <v>35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71"/>
      <c r="R11" s="16"/>
      <c r="S11" s="74"/>
      <c r="T11" s="15">
        <f t="shared" si="1"/>
        <v>0</v>
      </c>
      <c r="U11" s="21">
        <v>23</v>
      </c>
      <c r="V11" s="21"/>
      <c r="W11" s="15">
        <f t="shared" si="0"/>
        <v>23</v>
      </c>
      <c r="X11" s="58"/>
      <c r="Y11" s="59"/>
      <c r="Z11" s="16">
        <f t="shared" si="2"/>
        <v>0</v>
      </c>
      <c r="AA11" s="58"/>
      <c r="AB11" s="59"/>
      <c r="AC11" s="63">
        <f t="shared" si="3"/>
        <v>0</v>
      </c>
      <c r="AD11" s="65">
        <f t="shared" si="4"/>
        <v>23</v>
      </c>
      <c r="AE11" s="15" t="str">
        <f t="shared" si="5"/>
        <v>F</v>
      </c>
    </row>
    <row r="12" spans="1:38" ht="16.5" thickTop="1" thickBot="1" x14ac:dyDescent="0.3">
      <c r="A12" s="28">
        <v>7</v>
      </c>
      <c r="B12" s="26">
        <v>121</v>
      </c>
      <c r="C12" s="18">
        <v>2018</v>
      </c>
      <c r="D12" s="12" t="s">
        <v>35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71"/>
      <c r="R12" s="16"/>
      <c r="S12" s="74"/>
      <c r="T12" s="15">
        <f t="shared" si="1"/>
        <v>0</v>
      </c>
      <c r="U12" s="21"/>
      <c r="V12" s="21"/>
      <c r="W12" s="15">
        <f t="shared" si="0"/>
        <v>0</v>
      </c>
      <c r="X12" s="58"/>
      <c r="Y12" s="59"/>
      <c r="Z12" s="16">
        <f t="shared" si="2"/>
        <v>0</v>
      </c>
      <c r="AA12" s="58"/>
      <c r="AB12" s="59"/>
      <c r="AC12" s="63">
        <f t="shared" si="3"/>
        <v>0</v>
      </c>
      <c r="AD12" s="65">
        <f t="shared" si="4"/>
        <v>0</v>
      </c>
      <c r="AE12" s="15" t="str">
        <f t="shared" si="5"/>
        <v>Neakt.</v>
      </c>
    </row>
    <row r="13" spans="1:38" ht="16.5" thickTop="1" thickBot="1" x14ac:dyDescent="0.3">
      <c r="A13" s="28">
        <v>8</v>
      </c>
      <c r="B13" s="26">
        <v>123</v>
      </c>
      <c r="C13" s="18">
        <v>2018</v>
      </c>
      <c r="D13" s="12" t="s">
        <v>35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71"/>
      <c r="R13" s="16"/>
      <c r="S13" s="74"/>
      <c r="T13" s="15">
        <f t="shared" si="1"/>
        <v>0</v>
      </c>
      <c r="U13" s="21"/>
      <c r="V13" s="21"/>
      <c r="W13" s="15">
        <f t="shared" si="0"/>
        <v>0</v>
      </c>
      <c r="X13" s="58"/>
      <c r="Y13" s="59"/>
      <c r="Z13" s="16">
        <f t="shared" si="2"/>
        <v>0</v>
      </c>
      <c r="AA13" s="58"/>
      <c r="AB13" s="59"/>
      <c r="AC13" s="63">
        <f t="shared" si="3"/>
        <v>0</v>
      </c>
      <c r="AD13" s="65">
        <f t="shared" si="4"/>
        <v>0</v>
      </c>
      <c r="AE13" s="15" t="str">
        <f t="shared" si="5"/>
        <v>Neakt.</v>
      </c>
    </row>
    <row r="14" spans="1:38" ht="17.25" thickTop="1" thickBot="1" x14ac:dyDescent="0.35">
      <c r="A14" s="28">
        <v>9</v>
      </c>
      <c r="B14" s="26">
        <v>124</v>
      </c>
      <c r="C14" s="18">
        <v>2017</v>
      </c>
      <c r="D14" s="12" t="s">
        <v>35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71"/>
      <c r="R14" s="16"/>
      <c r="S14" s="74"/>
      <c r="T14" s="15">
        <f t="shared" si="1"/>
        <v>0</v>
      </c>
      <c r="U14" s="21"/>
      <c r="V14" s="21"/>
      <c r="W14" s="15">
        <f t="shared" si="0"/>
        <v>0</v>
      </c>
      <c r="X14" s="58"/>
      <c r="Y14" s="59"/>
      <c r="Z14" s="16">
        <f t="shared" si="2"/>
        <v>0</v>
      </c>
      <c r="AA14" s="58"/>
      <c r="AB14" s="59"/>
      <c r="AC14" s="63">
        <f t="shared" si="3"/>
        <v>0</v>
      </c>
      <c r="AD14" s="65">
        <f t="shared" si="4"/>
        <v>0</v>
      </c>
      <c r="AE14" s="15" t="str">
        <f t="shared" si="5"/>
        <v>Neakt.</v>
      </c>
    </row>
    <row r="15" spans="1:38" ht="16.5" thickTop="1" thickBot="1" x14ac:dyDescent="0.3">
      <c r="A15" s="29">
        <v>10</v>
      </c>
      <c r="B15" s="27">
        <v>149</v>
      </c>
      <c r="C15" s="23">
        <v>2017</v>
      </c>
      <c r="D15" s="69" t="s">
        <v>35</v>
      </c>
      <c r="E15" s="53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72"/>
      <c r="R15" s="8"/>
      <c r="S15" s="75"/>
      <c r="T15" s="8">
        <f t="shared" si="1"/>
        <v>0</v>
      </c>
      <c r="U15" s="24"/>
      <c r="V15" s="24"/>
      <c r="W15" s="8">
        <f t="shared" si="0"/>
        <v>0</v>
      </c>
      <c r="X15" s="60"/>
      <c r="Y15" s="61"/>
      <c r="Z15" s="8">
        <f t="shared" si="2"/>
        <v>0</v>
      </c>
      <c r="AA15" s="60"/>
      <c r="AB15" s="61"/>
      <c r="AC15" s="68">
        <f t="shared" si="3"/>
        <v>0</v>
      </c>
      <c r="AD15" s="66">
        <f t="shared" si="4"/>
        <v>0</v>
      </c>
      <c r="AE15" s="8" t="str">
        <f t="shared" si="5"/>
        <v>Neakt.</v>
      </c>
    </row>
    <row r="16" spans="1:38" ht="15.75" thickTop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="52" customFormat="1" x14ac:dyDescent="0.25"/>
    <row r="18" s="52" customFormat="1" x14ac:dyDescent="0.25"/>
    <row r="19" s="52" customFormat="1" x14ac:dyDescent="0.25"/>
    <row r="20" s="52" customFormat="1" x14ac:dyDescent="0.25"/>
    <row r="21" s="52" customFormat="1" x14ac:dyDescent="0.25"/>
    <row r="22" s="52" customFormat="1" x14ac:dyDescent="0.25"/>
    <row r="23" s="52" customFormat="1" x14ac:dyDescent="0.25"/>
    <row r="24" s="52" customFormat="1" x14ac:dyDescent="0.25"/>
    <row r="25" s="52" customFormat="1" x14ac:dyDescent="0.25"/>
    <row r="26" s="52" customFormat="1" x14ac:dyDescent="0.25"/>
    <row r="27" s="52" customFormat="1" x14ac:dyDescent="0.25"/>
    <row r="28" s="52" customFormat="1" x14ac:dyDescent="0.25"/>
    <row r="29" s="52" customFormat="1" x14ac:dyDescent="0.25"/>
    <row r="30" s="52" customFormat="1" x14ac:dyDescent="0.25"/>
    <row r="31" s="52" customFormat="1" x14ac:dyDescent="0.25"/>
    <row r="32" s="52" customFormat="1" x14ac:dyDescent="0.25"/>
    <row r="33" s="52" customFormat="1" x14ac:dyDescent="0.25"/>
    <row r="34" s="52" customFormat="1" x14ac:dyDescent="0.25"/>
    <row r="35" s="52" customFormat="1" x14ac:dyDescent="0.25"/>
    <row r="36" s="52" customFormat="1" x14ac:dyDescent="0.25"/>
    <row r="37" s="52" customFormat="1" x14ac:dyDescent="0.25"/>
    <row r="38" s="52" customFormat="1" x14ac:dyDescent="0.25"/>
    <row r="39" s="52" customFormat="1" x14ac:dyDescent="0.25"/>
    <row r="40" s="52" customFormat="1" x14ac:dyDescent="0.25"/>
    <row r="41" s="52" customFormat="1" x14ac:dyDescent="0.25"/>
    <row r="42" s="52" customFormat="1" x14ac:dyDescent="0.25"/>
    <row r="43" s="52" customFormat="1" x14ac:dyDescent="0.25"/>
    <row r="44" s="52" customFormat="1" x14ac:dyDescent="0.25"/>
    <row r="45" s="52" customFormat="1" x14ac:dyDescent="0.25"/>
    <row r="46" s="52" customFormat="1" x14ac:dyDescent="0.25"/>
    <row r="47" s="52" customFormat="1" x14ac:dyDescent="0.25"/>
    <row r="48" s="52" customFormat="1" x14ac:dyDescent="0.25"/>
    <row r="49" s="52" customFormat="1" x14ac:dyDescent="0.25"/>
    <row r="50" s="52" customFormat="1" x14ac:dyDescent="0.25"/>
    <row r="51" s="52" customFormat="1" x14ac:dyDescent="0.25"/>
    <row r="52" s="52" customFormat="1" x14ac:dyDescent="0.25"/>
    <row r="53" s="52" customFormat="1" x14ac:dyDescent="0.25"/>
    <row r="54" s="52" customFormat="1" x14ac:dyDescent="0.25"/>
    <row r="55" s="52" customFormat="1" x14ac:dyDescent="0.25"/>
    <row r="56" s="52" customFormat="1" x14ac:dyDescent="0.25"/>
    <row r="57" s="52" customFormat="1" x14ac:dyDescent="0.25"/>
    <row r="58" s="52" customFormat="1" x14ac:dyDescent="0.25"/>
    <row r="59" s="52" customFormat="1" x14ac:dyDescent="0.25"/>
    <row r="60" s="52" customFormat="1" x14ac:dyDescent="0.25"/>
    <row r="61" s="52" customFormat="1" x14ac:dyDescent="0.25"/>
    <row r="62" s="52" customFormat="1" x14ac:dyDescent="0.25"/>
    <row r="63" s="52" customFormat="1" x14ac:dyDescent="0.25"/>
    <row r="64" s="52" customFormat="1" x14ac:dyDescent="0.25"/>
    <row r="65" s="52" customFormat="1" x14ac:dyDescent="0.25"/>
    <row r="66" s="52" customFormat="1" x14ac:dyDescent="0.25"/>
    <row r="67" s="52" customFormat="1" x14ac:dyDescent="0.25"/>
    <row r="68" s="52" customFormat="1" x14ac:dyDescent="0.25"/>
    <row r="69" s="52" customFormat="1" x14ac:dyDescent="0.25"/>
    <row r="70" s="52" customFormat="1" x14ac:dyDescent="0.25"/>
    <row r="71" s="52" customFormat="1" x14ac:dyDescent="0.25"/>
    <row r="72" s="52" customFormat="1" x14ac:dyDescent="0.25"/>
    <row r="73" s="52" customFormat="1" x14ac:dyDescent="0.25"/>
    <row r="74" s="52" customFormat="1" x14ac:dyDescent="0.25"/>
    <row r="75" s="52" customFormat="1" x14ac:dyDescent="0.25"/>
    <row r="76" s="52" customFormat="1" x14ac:dyDescent="0.25"/>
    <row r="77" s="52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15">
    <cfRule type="containsText" dxfId="1" priority="5" operator="containsText" text="F">
      <formula>NOT(ISERROR(SEARCH("F",AE1)))</formula>
    </cfRule>
  </conditionalFormatting>
  <conditionalFormatting sqref="AE7:AE1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8442-0641-4EF4-B028-ACC843851817}">
  <dimension ref="A1:G11"/>
  <sheetViews>
    <sheetView workbookViewId="0">
      <selection activeCell="D11" sqref="A11:D11"/>
    </sheetView>
  </sheetViews>
  <sheetFormatPr defaultRowHeight="15" x14ac:dyDescent="0.25"/>
  <sheetData>
    <row r="1" spans="1:7" x14ac:dyDescent="0.25">
      <c r="A1">
        <v>28</v>
      </c>
      <c r="B1">
        <v>2021</v>
      </c>
      <c r="C1" t="s">
        <v>38</v>
      </c>
      <c r="D1" t="s">
        <v>43</v>
      </c>
      <c r="E1" t="s">
        <v>44</v>
      </c>
      <c r="F1">
        <v>1</v>
      </c>
      <c r="G1">
        <v>2014</v>
      </c>
    </row>
    <row r="2" spans="1:7" x14ac:dyDescent="0.25">
      <c r="A2">
        <v>33</v>
      </c>
      <c r="B2">
        <v>2021</v>
      </c>
      <c r="C2" t="s">
        <v>45</v>
      </c>
      <c r="D2" t="s">
        <v>46</v>
      </c>
      <c r="E2" t="s">
        <v>44</v>
      </c>
      <c r="F2">
        <v>1</v>
      </c>
      <c r="G2">
        <v>2014</v>
      </c>
    </row>
    <row r="3" spans="1:7" x14ac:dyDescent="0.25">
      <c r="A3">
        <v>55</v>
      </c>
      <c r="B3">
        <v>2020</v>
      </c>
      <c r="C3" t="s">
        <v>47</v>
      </c>
      <c r="D3" t="s">
        <v>48</v>
      </c>
      <c r="E3" t="s">
        <v>44</v>
      </c>
      <c r="F3">
        <v>2</v>
      </c>
      <c r="G3">
        <v>2014</v>
      </c>
    </row>
    <row r="4" spans="1:7" x14ac:dyDescent="0.25">
      <c r="A4">
        <v>61</v>
      </c>
      <c r="B4">
        <v>2020</v>
      </c>
      <c r="C4" t="s">
        <v>49</v>
      </c>
      <c r="D4" t="s">
        <v>50</v>
      </c>
      <c r="E4" t="s">
        <v>44</v>
      </c>
      <c r="F4">
        <v>2</v>
      </c>
      <c r="G4">
        <v>2014</v>
      </c>
    </row>
    <row r="5" spans="1:7" x14ac:dyDescent="0.25">
      <c r="A5">
        <v>130</v>
      </c>
      <c r="B5">
        <v>2019</v>
      </c>
      <c r="C5" t="s">
        <v>51</v>
      </c>
      <c r="D5" t="s">
        <v>52</v>
      </c>
      <c r="E5" t="s">
        <v>44</v>
      </c>
      <c r="F5">
        <v>3</v>
      </c>
      <c r="G5">
        <v>2014</v>
      </c>
    </row>
    <row r="6" spans="1:7" x14ac:dyDescent="0.25">
      <c r="A6">
        <v>131</v>
      </c>
      <c r="B6">
        <v>2019</v>
      </c>
      <c r="C6" t="s">
        <v>53</v>
      </c>
      <c r="D6" t="s">
        <v>54</v>
      </c>
      <c r="E6" t="s">
        <v>44</v>
      </c>
      <c r="F6">
        <v>3</v>
      </c>
      <c r="G6">
        <v>2014</v>
      </c>
    </row>
    <row r="7" spans="1:7" x14ac:dyDescent="0.25">
      <c r="A7">
        <v>121</v>
      </c>
      <c r="B7">
        <v>2018</v>
      </c>
      <c r="C7" t="s">
        <v>55</v>
      </c>
      <c r="D7" t="s">
        <v>56</v>
      </c>
      <c r="E7" t="s">
        <v>44</v>
      </c>
      <c r="F7">
        <v>4</v>
      </c>
      <c r="G7">
        <v>2014</v>
      </c>
    </row>
    <row r="8" spans="1:7" x14ac:dyDescent="0.25">
      <c r="A8">
        <v>123</v>
      </c>
      <c r="B8">
        <v>2018</v>
      </c>
      <c r="C8" t="s">
        <v>39</v>
      </c>
      <c r="D8" t="s">
        <v>57</v>
      </c>
      <c r="E8" t="s">
        <v>44</v>
      </c>
      <c r="F8">
        <v>4</v>
      </c>
      <c r="G8">
        <v>2014</v>
      </c>
    </row>
    <row r="9" spans="1:7" x14ac:dyDescent="0.25">
      <c r="A9">
        <v>124</v>
      </c>
      <c r="B9">
        <v>2017</v>
      </c>
      <c r="C9" t="s">
        <v>58</v>
      </c>
      <c r="D9" t="s">
        <v>59</v>
      </c>
      <c r="E9" t="s">
        <v>44</v>
      </c>
      <c r="F9">
        <v>5</v>
      </c>
      <c r="G9">
        <v>2014</v>
      </c>
    </row>
    <row r="10" spans="1:7" x14ac:dyDescent="0.25">
      <c r="A10">
        <v>149</v>
      </c>
      <c r="B10">
        <v>2017</v>
      </c>
      <c r="C10" t="s">
        <v>60</v>
      </c>
      <c r="D10" t="s">
        <v>61</v>
      </c>
      <c r="E10" t="s">
        <v>44</v>
      </c>
      <c r="F10">
        <v>5</v>
      </c>
      <c r="G10">
        <v>2014</v>
      </c>
    </row>
    <row r="11" spans="1:7" x14ac:dyDescent="0.25">
      <c r="A11">
        <v>149</v>
      </c>
      <c r="B11">
        <v>2017</v>
      </c>
      <c r="C11" t="s">
        <v>60</v>
      </c>
      <c r="D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2022-04-06T11:30:47Z</dcterms:modified>
</cp:coreProperties>
</file>